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25.06.2021" sheetId="74" r:id="rId1"/>
  </sheets>
  <definedNames>
    <definedName name="Z_93D79CA9_DAC6_42C0_BABB_6872B6D70437_.wvu.Rows" localSheetId="0" hidden="1">'на 25.06.2021'!#REF!</definedName>
    <definedName name="Z_9873928E_C7AD_42C1_B675_83C6C177C6FC_.wvu.Rows" localSheetId="0" hidden="1">'на 25.06.2021'!#REF!</definedName>
  </definedNames>
  <calcPr calcId="145621"/>
  <customWorkbookViews>
    <customWorkbookView name="Татьяна В. Ханова - Личное представление" guid="{9873928E-C7AD-42C1-B675-83C6C177C6FC}" mergeInterval="0" personalView="1" maximized="1" windowWidth="1276" windowHeight="723" activeSheetId="34"/>
    <customWorkbookView name="Татьяна С. Ковалева - Личное представление" guid="{93D79CA9-DAC6-42C0-BABB-6872B6D70437}" mergeInterval="0" personalView="1" maximized="1" windowWidth="1276" windowHeight="795" activeSheetId="34"/>
  </customWorkbookViews>
</workbook>
</file>

<file path=xl/calcChain.xml><?xml version="1.0" encoding="utf-8"?>
<calcChain xmlns="http://schemas.openxmlformats.org/spreadsheetml/2006/main">
  <c r="F12" i="74" l="1"/>
  <c r="F13" i="74"/>
  <c r="F14" i="74"/>
  <c r="F15" i="74"/>
  <c r="F16" i="74"/>
  <c r="F18" i="74"/>
  <c r="F19" i="74"/>
  <c r="F20" i="74"/>
  <c r="F23" i="74"/>
  <c r="F24" i="74"/>
  <c r="F25" i="74"/>
  <c r="F26" i="74"/>
  <c r="F27" i="74"/>
  <c r="F30" i="74"/>
  <c r="F31" i="74"/>
  <c r="F32" i="74"/>
  <c r="F33" i="74"/>
  <c r="E12" i="74"/>
  <c r="E13" i="74"/>
  <c r="E14" i="74"/>
  <c r="E15" i="74"/>
  <c r="E16" i="74"/>
  <c r="E18" i="74"/>
  <c r="E19" i="74"/>
  <c r="E20" i="74"/>
  <c r="E23" i="74"/>
  <c r="E24" i="74"/>
  <c r="E25" i="74"/>
  <c r="E26" i="74"/>
  <c r="E27" i="74"/>
  <c r="E30" i="74"/>
  <c r="E31" i="74"/>
  <c r="E32" i="74"/>
  <c r="D28" i="74"/>
  <c r="D35" i="74" s="1"/>
  <c r="C28" i="74"/>
  <c r="C35" i="74" s="1"/>
  <c r="B28" i="74"/>
  <c r="B35" i="74" s="1"/>
  <c r="D17" i="74"/>
  <c r="C17" i="74"/>
  <c r="C22" i="74" s="1"/>
  <c r="B17" i="74"/>
  <c r="B22" i="74" s="1"/>
  <c r="F11" i="74"/>
  <c r="E11" i="74"/>
  <c r="C7" i="74"/>
  <c r="F6" i="74"/>
  <c r="E6" i="74"/>
  <c r="E22" i="74" l="1"/>
  <c r="E35" i="74"/>
  <c r="B36" i="74"/>
  <c r="C36" i="74"/>
  <c r="E36" i="74" s="1"/>
  <c r="E28" i="74"/>
  <c r="F35" i="74"/>
  <c r="E17" i="74"/>
  <c r="F17" i="74"/>
  <c r="F28" i="74"/>
  <c r="D22" i="74"/>
  <c r="F22" i="74" s="1"/>
  <c r="D36" i="74"/>
  <c r="F36" i="74" s="1"/>
</calcChain>
</file>

<file path=xl/sharedStrings.xml><?xml version="1.0" encoding="utf-8"?>
<sst xmlns="http://schemas.openxmlformats.org/spreadsheetml/2006/main" count="41" uniqueCount="41">
  <si>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</si>
  <si>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</si>
  <si>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</si>
  <si>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</si>
  <si>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</si>
  <si>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</si>
  <si>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</si>
  <si>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</si>
  <si>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</si>
  <si>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</si>
  <si>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</si>
  <si>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</si>
  <si>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</si>
  <si>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</si>
  <si>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</si>
  <si>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</si>
  <si>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6. Налог, взимаемый в связи с патентной системой налогообложения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</si>
  <si>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</si>
  <si>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</si>
  <si>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</si>
  <si>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</si>
  <si>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</si>
  <si>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</si>
  <si>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</si>
  <si>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</si>
  <si>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</si>
  <si>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</si>
  <si>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</si>
  <si>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</si>
  <si>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</si>
  <si>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</si>
  <si>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</si>
  <si>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ИТОГО НАЛОГОВЫЕ ДОХОДЫ:</t>
  </si>
  <si>
    <t>ИТОГО НЕНАЛОГОВЫЕ ДОХОДЫ:</t>
  </si>
  <si>
    <t>НДФЛ от контингента</t>
  </si>
  <si>
    <t>Контингент</t>
  </si>
  <si>
    <t>Поступления 2021г. к соответствующему периоду 2020г. в %</t>
  </si>
  <si>
    <t>План 2021 г.</t>
  </si>
  <si>
    <t xml:space="preserve">Оперативный анализ поступления доходов в бюджет городского округа город Михайловка по состоянию на 25.06.2021г.                                                           
</t>
  </si>
  <si>
    <t>Поступления на 25.06.2021  с начала года</t>
  </si>
  <si>
    <t>Поступления на 25.06.2020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</si>
</sst>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/>
    </xf>
    <xf numFmtId="164" fontId="9" fillId="2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5" fillId="0" borderId="0" xfId="1" applyFont="1"/>
    <xf numFmtId="164" fontId="10" fillId="2" borderId="1" xfId="1" applyNumberFormat="1" applyFont="1" applyFill="1" applyBorder="1" applyAlignment="1">
      <alignment horizontal="right" vertical="center"/>
    </xf>
    <xf numFmtId="0" fontId="11" fillId="0" borderId="0" xfId="1" applyFont="1"/>
    <xf numFmtId="0" fontId="8" fillId="0" borderId="1" xfId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vertical="center" wrapText="1"/>
    </xf>
    <xf numFmtId="164" fontId="6" fillId="4" borderId="1" xfId="1" applyNumberFormat="1" applyFont="1" applyFill="1" applyBorder="1" applyAlignment="1">
      <alignment horizontal="right" vertical="center"/>
    </xf>
    <xf numFmtId="0" fontId="6" fillId="4" borderId="1" xfId="1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left" vertical="center" wrapText="1"/>
    </xf>
    <xf numFmtId="49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49" fontId="6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1" applyNumberFormat="1" applyFont="1" applyAlignment="1">
      <alignment horizontal="right" vertical="center" wrapText="1"/>
    </xf>
    <xf numFmtId="0" fontId="7" fillId="0" borderId="0" xfId="0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FF7575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90" zoomScaleNormal="9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I27" sqref="I27"/>
    </sheetView>
  </sheetViews>
  <sheetFormatPr defaultColWidth="9.140625" defaultRowHeight="15" x14ac:dyDescent="0.25"/>
  <cols>
    <col min="1" max="1" width="40.85546875" style="2" customWidth="1"/>
    <col min="2" max="2" width="14.140625" style="2" customWidth="1"/>
    <col min="3" max="4" width="15.28515625" style="2" customWidth="1"/>
    <col min="5" max="6" width="14" style="2" customWidth="1"/>
    <col min="7" max="16384" width="9.140625" style="2"/>
  </cols>
  <sheetData>
    <row r="1" spans="1:6" ht="30.75" customHeight="1" x14ac:dyDescent="0.25">
      <c r="A1" s="41" t="s">
        <v>38</v>
      </c>
      <c r="B1" s="41"/>
      <c r="C1" s="41"/>
      <c r="D1" s="41"/>
      <c r="E1" s="41"/>
      <c r="F1" s="41"/>
    </row>
    <row r="2" spans="1:6" ht="15.75" x14ac:dyDescent="0.25">
      <c r="A2" s="42"/>
      <c r="B2" s="43"/>
      <c r="C2" s="43"/>
      <c r="D2" s="43"/>
      <c r="E2" s="43"/>
      <c r="F2" s="43"/>
    </row>
    <row r="3" spans="1:6" x14ac:dyDescent="0.25">
      <c r="A3" s="44" t="s">
        <v>0</v>
      </c>
      <c r="B3" s="45"/>
      <c r="C3" s="45"/>
      <c r="D3" s="45"/>
      <c r="E3" s="45"/>
      <c r="F3" s="45"/>
    </row>
    <row r="4" spans="1:6" ht="6" customHeight="1" x14ac:dyDescent="0.25">
      <c r="A4" s="38"/>
      <c r="B4" s="38"/>
      <c r="C4" s="40"/>
      <c r="D4" s="38"/>
      <c r="E4" s="38"/>
      <c r="F4" s="38"/>
    </row>
    <row r="5" spans="1:6" ht="85.5" x14ac:dyDescent="0.25">
      <c r="A5" s="7" t="s">
        <v>1</v>
      </c>
      <c r="B5" s="8" t="s">
        <v>37</v>
      </c>
      <c r="C5" s="30" t="s">
        <v>39</v>
      </c>
      <c r="D5" s="30" t="s">
        <v>40</v>
      </c>
      <c r="E5" s="8" t="s">
        <v>2</v>
      </c>
      <c r="F5" s="8" t="s">
        <v>36</v>
      </c>
    </row>
    <row r="6" spans="1:6" ht="15.75" x14ac:dyDescent="0.25">
      <c r="A6" s="9" t="s">
        <v>3</v>
      </c>
      <c r="B6" s="10">
        <v>410768.5</v>
      </c>
      <c r="C6" s="11">
        <v>179276.2</v>
      </c>
      <c r="D6" s="11">
        <v>161357.4</v>
      </c>
      <c r="E6" s="10">
        <f>C6/B6*100</f>
        <v>43.644096370583433</v>
      </c>
      <c r="F6" s="10">
        <f>C6/D6*100</f>
        <v>111.10503763694757</v>
      </c>
    </row>
    <row r="7" spans="1:6" s="5" customFormat="1" ht="15.75" x14ac:dyDescent="0.25">
      <c r="A7" s="12" t="s">
        <v>34</v>
      </c>
      <c r="B7" s="28"/>
      <c r="C7" s="28">
        <f>C8*C9/100</f>
        <v>409394.31479999999</v>
      </c>
      <c r="D7" s="28">
        <v>411291.5</v>
      </c>
      <c r="E7" s="14"/>
      <c r="F7" s="14"/>
    </row>
    <row r="8" spans="1:6" s="5" customFormat="1" ht="15.75" x14ac:dyDescent="0.25">
      <c r="A8" s="12" t="s">
        <v>35</v>
      </c>
      <c r="B8" s="28"/>
      <c r="C8" s="28">
        <v>791559</v>
      </c>
      <c r="D8" s="28">
        <v>802520</v>
      </c>
      <c r="E8" s="14"/>
      <c r="F8" s="14"/>
    </row>
    <row r="9" spans="1:6" s="3" customFormat="1" ht="15.75" x14ac:dyDescent="0.25">
      <c r="A9" s="12" t="s">
        <v>4</v>
      </c>
      <c r="B9" s="13"/>
      <c r="C9" s="13">
        <v>51.72</v>
      </c>
      <c r="D9" s="13">
        <v>51.25</v>
      </c>
      <c r="E9" s="14"/>
      <c r="F9" s="14"/>
    </row>
    <row r="10" spans="1:6" s="3" customFormat="1" ht="15.75" x14ac:dyDescent="0.25">
      <c r="A10" s="12" t="s">
        <v>5</v>
      </c>
      <c r="B10" s="13"/>
      <c r="C10" s="13">
        <v>34.72</v>
      </c>
      <c r="D10" s="13">
        <v>34.25</v>
      </c>
      <c r="E10" s="14"/>
      <c r="F10" s="14"/>
    </row>
    <row r="11" spans="1:6" s="4" customFormat="1" ht="15.75" x14ac:dyDescent="0.25">
      <c r="A11" s="15" t="s">
        <v>6</v>
      </c>
      <c r="B11" s="11">
        <v>41250.1</v>
      </c>
      <c r="C11" s="11">
        <v>16110.2</v>
      </c>
      <c r="D11" s="11">
        <v>14890.7</v>
      </c>
      <c r="E11" s="10">
        <f>C11/B11*100</f>
        <v>39.054935624398489</v>
      </c>
      <c r="F11" s="10">
        <f t="shared" ref="F11:F36" si="0">C11/D11*100</f>
        <v>108.18967543500307</v>
      </c>
    </row>
    <row r="12" spans="1:6" s="4" customFormat="1" ht="47.25" x14ac:dyDescent="0.25">
      <c r="A12" s="15" t="s">
        <v>29</v>
      </c>
      <c r="B12" s="11">
        <v>6610</v>
      </c>
      <c r="C12" s="11">
        <v>3333.7</v>
      </c>
      <c r="D12" s="11">
        <v>1862.6</v>
      </c>
      <c r="E12" s="10">
        <f>C12/B12*100</f>
        <v>50.434190620272311</v>
      </c>
      <c r="F12" s="10">
        <f t="shared" si="0"/>
        <v>178.98099430903039</v>
      </c>
    </row>
    <row r="13" spans="1:6" ht="15.75" x14ac:dyDescent="0.25">
      <c r="A13" s="9" t="s">
        <v>14</v>
      </c>
      <c r="B13" s="10">
        <v>10375.9</v>
      </c>
      <c r="C13" s="11">
        <v>7843.4</v>
      </c>
      <c r="D13" s="11">
        <v>18829.8</v>
      </c>
      <c r="E13" s="10">
        <f>C13/B13*100</f>
        <v>75.592478724737134</v>
      </c>
      <c r="F13" s="10">
        <f t="shared" si="0"/>
        <v>41.654186449139132</v>
      </c>
    </row>
    <row r="14" spans="1:6" ht="15.75" x14ac:dyDescent="0.25">
      <c r="A14" s="9" t="s">
        <v>15</v>
      </c>
      <c r="B14" s="10">
        <v>31000</v>
      </c>
      <c r="C14" s="11">
        <v>50707.6</v>
      </c>
      <c r="D14" s="11">
        <v>28431.7</v>
      </c>
      <c r="E14" s="10">
        <f>C14/B14*100</f>
        <v>163.57290322580644</v>
      </c>
      <c r="F14" s="10">
        <f t="shared" si="0"/>
        <v>178.34881487916655</v>
      </c>
    </row>
    <row r="15" spans="1:6" ht="31.5" x14ac:dyDescent="0.25">
      <c r="A15" s="9" t="s">
        <v>16</v>
      </c>
      <c r="B15" s="10">
        <v>5000</v>
      </c>
      <c r="C15" s="11">
        <v>5582.7</v>
      </c>
      <c r="D15" s="11">
        <v>381.3</v>
      </c>
      <c r="E15" s="10">
        <f>C15/B15*100</f>
        <v>111.65399999999998</v>
      </c>
      <c r="F15" s="10">
        <f t="shared" si="0"/>
        <v>1464.1227380015735</v>
      </c>
    </row>
    <row r="16" spans="1:6" ht="15.75" x14ac:dyDescent="0.25">
      <c r="A16" s="9" t="s">
        <v>17</v>
      </c>
      <c r="B16" s="10">
        <v>22400.7</v>
      </c>
      <c r="C16" s="11">
        <v>721.5</v>
      </c>
      <c r="D16" s="11">
        <v>798.7</v>
      </c>
      <c r="E16" s="10">
        <f>C16/B16*100</f>
        <v>3.2208814903105702</v>
      </c>
      <c r="F16" s="10">
        <f t="shared" si="0"/>
        <v>90.334293226493045</v>
      </c>
    </row>
    <row r="17" spans="1:9" ht="15.75" x14ac:dyDescent="0.25">
      <c r="A17" s="9" t="s">
        <v>18</v>
      </c>
      <c r="B17" s="10">
        <f>B18+B19</f>
        <v>71200</v>
      </c>
      <c r="C17" s="11">
        <f>C18+C19</f>
        <v>14451.699999999999</v>
      </c>
      <c r="D17" s="11">
        <f>D18+D19</f>
        <v>14010.5</v>
      </c>
      <c r="E17" s="10">
        <f>C17/B17*100</f>
        <v>20.297331460674155</v>
      </c>
      <c r="F17" s="10">
        <f t="shared" si="0"/>
        <v>103.14906677135005</v>
      </c>
    </row>
    <row r="18" spans="1:9" s="5" customFormat="1" ht="15.75" x14ac:dyDescent="0.25">
      <c r="A18" s="16" t="s">
        <v>12</v>
      </c>
      <c r="B18" s="18">
        <v>28400</v>
      </c>
      <c r="C18" s="18">
        <v>11547.3</v>
      </c>
      <c r="D18" s="18">
        <v>11220.4</v>
      </c>
      <c r="E18" s="17">
        <f>C18/B18*100</f>
        <v>40.659507042253516</v>
      </c>
      <c r="F18" s="17">
        <f t="shared" si="0"/>
        <v>102.91344337100281</v>
      </c>
    </row>
    <row r="19" spans="1:9" s="5" customFormat="1" ht="15.75" x14ac:dyDescent="0.25">
      <c r="A19" s="16" t="s">
        <v>13</v>
      </c>
      <c r="B19" s="18">
        <v>42800</v>
      </c>
      <c r="C19" s="18">
        <v>2904.4</v>
      </c>
      <c r="D19" s="18">
        <v>2790.1</v>
      </c>
      <c r="E19" s="17">
        <f>C19/B19*100</f>
        <v>6.7859813084112153</v>
      </c>
      <c r="F19" s="17">
        <f t="shared" si="0"/>
        <v>104.09662736102649</v>
      </c>
    </row>
    <row r="20" spans="1:9" ht="15.75" x14ac:dyDescent="0.25">
      <c r="A20" s="9" t="s">
        <v>19</v>
      </c>
      <c r="B20" s="10">
        <v>7000</v>
      </c>
      <c r="C20" s="31">
        <v>3743.7</v>
      </c>
      <c r="D20" s="31">
        <v>2929.8</v>
      </c>
      <c r="E20" s="10">
        <f>C20/B20*100</f>
        <v>53.481428571428566</v>
      </c>
      <c r="F20" s="10">
        <f t="shared" si="0"/>
        <v>127.78005324595534</v>
      </c>
    </row>
    <row r="21" spans="1:9" s="5" customFormat="1" ht="31.5" x14ac:dyDescent="0.25">
      <c r="A21" s="16" t="s">
        <v>20</v>
      </c>
      <c r="B21" s="17">
        <v>0</v>
      </c>
      <c r="C21" s="18">
        <v>0</v>
      </c>
      <c r="D21" s="18">
        <v>0</v>
      </c>
      <c r="E21" s="10"/>
      <c r="F21" s="10"/>
    </row>
    <row r="22" spans="1:9" s="27" customFormat="1" ht="15.75" x14ac:dyDescent="0.25">
      <c r="A22" s="37" t="s">
        <v>32</v>
      </c>
      <c r="B22" s="34">
        <f>B6+B11+B12+B13+B14+B15+B16+B17+B20+B21</f>
        <v>605605.19999999995</v>
      </c>
      <c r="C22" s="34">
        <f>C6+C11+C12+C13+C14+C15+C16+C17+C20+C21</f>
        <v>281770.70000000007</v>
      </c>
      <c r="D22" s="34">
        <f>D6+D11+D12+D13+D14+D15+D16+D17+D20+D21</f>
        <v>243492.5</v>
      </c>
      <c r="E22" s="34">
        <f>C22/B22*100</f>
        <v>46.527126913705516</v>
      </c>
      <c r="F22" s="34">
        <f t="shared" si="0"/>
        <v>115.72048420382561</v>
      </c>
    </row>
    <row r="23" spans="1:9" ht="15.75" x14ac:dyDescent="0.25">
      <c r="A23" s="9" t="s">
        <v>21</v>
      </c>
      <c r="B23" s="10">
        <v>79270</v>
      </c>
      <c r="C23" s="11">
        <v>35794.400000000001</v>
      </c>
      <c r="D23" s="11">
        <v>36922.400000000001</v>
      </c>
      <c r="E23" s="10">
        <f>C23/B23*100</f>
        <v>45.155039737605648</v>
      </c>
      <c r="F23" s="10">
        <f t="shared" si="0"/>
        <v>96.944943990639828</v>
      </c>
      <c r="H23" s="29"/>
    </row>
    <row r="24" spans="1:9" ht="31.5" x14ac:dyDescent="0.25">
      <c r="A24" s="9" t="s">
        <v>22</v>
      </c>
      <c r="B24" s="10">
        <v>1200</v>
      </c>
      <c r="C24" s="11">
        <v>1020.6</v>
      </c>
      <c r="D24" s="11">
        <v>645.70000000000005</v>
      </c>
      <c r="E24" s="10">
        <f>C24/B24*100</f>
        <v>85.05</v>
      </c>
      <c r="F24" s="10">
        <f t="shared" si="0"/>
        <v>158.061019049094</v>
      </c>
      <c r="I24" s="29"/>
    </row>
    <row r="25" spans="1:9" ht="47.25" x14ac:dyDescent="0.25">
      <c r="A25" s="19" t="s">
        <v>23</v>
      </c>
      <c r="B25" s="20">
        <v>10632.8</v>
      </c>
      <c r="C25" s="11">
        <v>8515.6</v>
      </c>
      <c r="D25" s="11">
        <v>6163.4</v>
      </c>
      <c r="E25" s="10">
        <f>C25/B25*100</f>
        <v>80.088029493642324</v>
      </c>
      <c r="F25" s="10">
        <f t="shared" si="0"/>
        <v>138.16400038939548</v>
      </c>
      <c r="I25" s="29"/>
    </row>
    <row r="26" spans="1:9" ht="15.75" x14ac:dyDescent="0.25">
      <c r="A26" s="9" t="s">
        <v>24</v>
      </c>
      <c r="B26" s="10">
        <v>1200</v>
      </c>
      <c r="C26" s="11">
        <v>598.20000000000005</v>
      </c>
      <c r="D26" s="11">
        <v>754.6</v>
      </c>
      <c r="E26" s="10">
        <f>C26/B26*100</f>
        <v>49.850000000000009</v>
      </c>
      <c r="F26" s="10">
        <f t="shared" si="0"/>
        <v>79.273787437052746</v>
      </c>
    </row>
    <row r="27" spans="1:9" ht="31.5" x14ac:dyDescent="0.25">
      <c r="A27" s="9" t="s">
        <v>25</v>
      </c>
      <c r="B27" s="10">
        <v>9936.9</v>
      </c>
      <c r="C27" s="11">
        <v>4410.7</v>
      </c>
      <c r="D27" s="11">
        <v>3821.7</v>
      </c>
      <c r="E27" s="10">
        <f>C27/B27*100</f>
        <v>44.387082490515148</v>
      </c>
      <c r="F27" s="10">
        <f t="shared" si="0"/>
        <v>115.41198942878823</v>
      </c>
    </row>
    <row r="28" spans="1:9" ht="31.5" x14ac:dyDescent="0.25">
      <c r="A28" s="9" t="s">
        <v>26</v>
      </c>
      <c r="B28" s="10">
        <f>B30+B31</f>
        <v>5127</v>
      </c>
      <c r="C28" s="10">
        <f>C30+C31</f>
        <v>2604.8000000000002</v>
      </c>
      <c r="D28" s="10">
        <f>D30+D31</f>
        <v>4575.7</v>
      </c>
      <c r="E28" s="10">
        <f>C28/B28*100</f>
        <v>50.805539301735912</v>
      </c>
      <c r="F28" s="10">
        <f t="shared" si="0"/>
        <v>56.926809012828649</v>
      </c>
    </row>
    <row r="29" spans="1:9" ht="15.75" x14ac:dyDescent="0.25">
      <c r="A29" s="15" t="s">
        <v>7</v>
      </c>
      <c r="B29" s="11"/>
      <c r="C29" s="11"/>
      <c r="D29" s="11"/>
      <c r="E29" s="10"/>
      <c r="F29" s="10"/>
    </row>
    <row r="30" spans="1:9" s="5" customFormat="1" ht="15.75" x14ac:dyDescent="0.25">
      <c r="A30" s="26" t="s">
        <v>8</v>
      </c>
      <c r="B30" s="18">
        <v>2400</v>
      </c>
      <c r="C30" s="18">
        <v>380.9</v>
      </c>
      <c r="D30" s="18">
        <v>3563.5</v>
      </c>
      <c r="E30" s="17">
        <f>C30/B30*100</f>
        <v>15.870833333333332</v>
      </c>
      <c r="F30" s="17">
        <f t="shared" si="0"/>
        <v>10.688929423319768</v>
      </c>
    </row>
    <row r="31" spans="1:9" s="5" customFormat="1" ht="15.75" x14ac:dyDescent="0.25">
      <c r="A31" s="26" t="s">
        <v>9</v>
      </c>
      <c r="B31" s="18">
        <v>2727</v>
      </c>
      <c r="C31" s="18">
        <v>2223.9</v>
      </c>
      <c r="D31" s="18">
        <v>1012.2</v>
      </c>
      <c r="E31" s="17">
        <f>C31/B31*100</f>
        <v>81.551155115511548</v>
      </c>
      <c r="F31" s="17">
        <f t="shared" si="0"/>
        <v>219.70954356846474</v>
      </c>
    </row>
    <row r="32" spans="1:9" ht="15.75" x14ac:dyDescent="0.25">
      <c r="A32" s="9" t="s">
        <v>27</v>
      </c>
      <c r="B32" s="10">
        <v>5500</v>
      </c>
      <c r="C32" s="11">
        <v>4798.8999999999996</v>
      </c>
      <c r="D32" s="11">
        <v>2279.8000000000002</v>
      </c>
      <c r="E32" s="10">
        <f>C32/B32*100</f>
        <v>87.25272727272727</v>
      </c>
      <c r="F32" s="10">
        <f t="shared" si="0"/>
        <v>210.49653478375294</v>
      </c>
    </row>
    <row r="33" spans="1:6" ht="16.899999999999999" customHeight="1" x14ac:dyDescent="0.25">
      <c r="A33" s="9" t="s">
        <v>28</v>
      </c>
      <c r="B33" s="10">
        <v>0</v>
      </c>
      <c r="C33" s="11">
        <v>13.5</v>
      </c>
      <c r="D33" s="11">
        <v>424.5</v>
      </c>
      <c r="E33" s="10"/>
      <c r="F33" s="10">
        <f t="shared" si="0"/>
        <v>3.1802120141342751</v>
      </c>
    </row>
    <row r="34" spans="1:6" s="3" customFormat="1" ht="31.5" x14ac:dyDescent="0.25">
      <c r="A34" s="21" t="s">
        <v>10</v>
      </c>
      <c r="B34" s="17">
        <v>0</v>
      </c>
      <c r="C34" s="18">
        <v>13.5</v>
      </c>
      <c r="D34" s="18">
        <v>-47.7</v>
      </c>
      <c r="E34" s="17"/>
      <c r="F34" s="17"/>
    </row>
    <row r="35" spans="1:6" s="6" customFormat="1" ht="15.75" x14ac:dyDescent="0.25">
      <c r="A35" s="33" t="s">
        <v>33</v>
      </c>
      <c r="B35" s="34">
        <f>B23+B24+B25+B26+B27+B28+B32+B33</f>
        <v>112866.7</v>
      </c>
      <c r="C35" s="34">
        <f>C23+C24+C25+C26+C27+C28+C32+C33</f>
        <v>57756.7</v>
      </c>
      <c r="D35" s="34">
        <f>D23+D24+D25+D26+D27+D28+D32+D33</f>
        <v>55587.799999999996</v>
      </c>
      <c r="E35" s="34">
        <f>C35/B35*100</f>
        <v>51.172489317043912</v>
      </c>
      <c r="F35" s="34">
        <f t="shared" si="0"/>
        <v>103.90175542115357</v>
      </c>
    </row>
    <row r="36" spans="1:6" s="6" customFormat="1" ht="15.75" x14ac:dyDescent="0.25">
      <c r="A36" s="35" t="s">
        <v>11</v>
      </c>
      <c r="B36" s="36">
        <f>B6+B11+B12+B13+B14+B15+B16+B17+B20+B21+B23+B24+B25+B26+B27+B28+B32+B33</f>
        <v>718471.9</v>
      </c>
      <c r="C36" s="36">
        <f>C6+C11+C12+C13+C14+C15+C16+C17+C20+C21+C23+C24+C25+C26+C27+C28+C32+C33</f>
        <v>339527.40000000008</v>
      </c>
      <c r="D36" s="36">
        <f>D6+D11+D12+D13+D14+D15+D16+D17+D20+D21+D23+D24+D25+D26+D27+D28+D32+D33</f>
        <v>299080.30000000005</v>
      </c>
      <c r="E36" s="34">
        <f>C36/B36*100</f>
        <v>47.256879496609407</v>
      </c>
      <c r="F36" s="34">
        <f t="shared" si="0"/>
        <v>113.52382620988411</v>
      </c>
    </row>
    <row r="37" spans="1:6" s="6" customFormat="1" ht="15.75" x14ac:dyDescent="0.25">
      <c r="A37" s="22"/>
      <c r="B37" s="22"/>
      <c r="C37" s="23"/>
      <c r="D37" s="32"/>
      <c r="E37" s="24"/>
      <c r="F37" s="24"/>
    </row>
    <row r="38" spans="1:6" s="1" customFormat="1" x14ac:dyDescent="0.25">
      <c r="A38" s="46" t="s">
        <v>30</v>
      </c>
      <c r="B38" s="46"/>
      <c r="C38" s="25"/>
    </row>
    <row r="39" spans="1:6" s="1" customFormat="1" ht="15.75" x14ac:dyDescent="0.25">
      <c r="A39" s="46"/>
      <c r="B39" s="46"/>
      <c r="C39" s="25"/>
      <c r="E39" s="47" t="s">
        <v>31</v>
      </c>
      <c r="F39" s="48"/>
    </row>
    <row r="40" spans="1:6" s="1" customFormat="1" x14ac:dyDescent="0.25">
      <c r="A40" s="39"/>
      <c r="B40" s="39"/>
      <c r="C40" s="25"/>
    </row>
  </sheetData>
  <mergeCells count="5">
    <mergeCell ref="A1:F1"/>
    <mergeCell ref="A2:F2"/>
    <mergeCell ref="A3:F3"/>
    <mergeCell ref="A38:B39"/>
    <mergeCell ref="E39:F39"/>
  </mergeCells>
  <pageMargins left="0.51181102362204722" right="0.19685039370078741" top="0.19685039370078741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25.06.2021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2021-06-25T09:32:20Z</cp:lastPrinted>
  <dcterms:created xsi:type="dcterms:W3CDTF">2017-01-23T05:00:58Z</dcterms:created>
  <dcterms:modified xsi:type="dcterms:W3CDTF">2021-06-25T12:15:01Z</dcterms:modified>
</cp:coreProperties>
</file>